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00" yWindow="30" windowWidth="14910" windowHeight="115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C11" i="1" l="1"/>
  <c r="C12" i="1" l="1"/>
  <c r="I10" i="1"/>
  <c r="C13" i="1" l="1"/>
  <c r="D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D12" i="1" l="1"/>
  <c r="N11" i="1"/>
  <c r="C14" i="1"/>
  <c r="I11" i="1"/>
  <c r="I12" i="1"/>
  <c r="C15" i="1" l="1"/>
  <c r="D13" i="1"/>
  <c r="N12" i="1"/>
  <c r="C16" i="1"/>
  <c r="D14" i="1" l="1"/>
  <c r="N14" i="1" s="1"/>
  <c r="N13" i="1"/>
  <c r="I13" i="1"/>
  <c r="C17" i="1"/>
  <c r="D15" i="1" l="1"/>
  <c r="D16" i="1" s="1"/>
  <c r="N16" i="1" s="1"/>
  <c r="I14" i="1"/>
  <c r="N15" i="1"/>
  <c r="D17" i="1"/>
  <c r="N17" i="1" s="1"/>
  <c r="I16" i="1"/>
  <c r="I15" i="1"/>
  <c r="D18" i="1" l="1"/>
  <c r="D19" i="1" s="1"/>
  <c r="I17" i="1"/>
  <c r="C18" i="1"/>
  <c r="N18" i="1" s="1"/>
  <c r="D20" i="1" l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I18" i="1"/>
  <c r="C19" i="1"/>
  <c r="C20" i="1" l="1"/>
  <c r="N20" i="1" s="1"/>
  <c r="N19" i="1"/>
  <c r="I19" i="1"/>
  <c r="I20" i="1"/>
  <c r="C21" i="1" l="1"/>
  <c r="N21" i="1" s="1"/>
  <c r="I21" i="1"/>
  <c r="C22" i="1" l="1"/>
  <c r="N22" i="1" s="1"/>
  <c r="I22" i="1" l="1"/>
  <c r="C23" i="1"/>
  <c r="N23" i="1" s="1"/>
  <c r="I23" i="1" l="1"/>
  <c r="C24" i="1"/>
  <c r="N24" i="1" s="1"/>
  <c r="I24" i="1" l="1"/>
  <c r="C25" i="1"/>
  <c r="N25" i="1" s="1"/>
  <c r="I25" i="1" l="1"/>
  <c r="C26" i="1"/>
  <c r="N26" i="1" s="1"/>
  <c r="I26" i="1" l="1"/>
  <c r="C27" i="1"/>
  <c r="N27" i="1" s="1"/>
  <c r="I27" i="1" l="1"/>
  <c r="C28" i="1"/>
  <c r="N28" i="1" s="1"/>
  <c r="C29" i="1" l="1"/>
  <c r="N29" i="1" s="1"/>
  <c r="I28" i="1"/>
  <c r="I29" i="1" l="1"/>
  <c r="C30" i="1"/>
  <c r="N30" i="1" s="1"/>
  <c r="I30" i="1" l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<sst xmlns="http://schemas.openxmlformats.org/spreadsheetml/2006/main" count="35" uniqueCount="32">
  <si>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</si>
  <si>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</si>
  <si>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</si>
  <si>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</si>
  <si>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 (oxycodone is twice as strong as morphine)</t>
  </si>
  <si>
    <t>Oxycodone IR doses can then be manually adjusted as necessary</t>
  </si>
  <si>
    <t>Oxycodone MR (mg)</t>
  </si>
  <si>
    <t>Oxycodone MR = modified release oxycodone e.g. OxyContin, Longtec</t>
  </si>
  <si>
    <t>Template prepared by Dr Jane Quinlan, consultant in anaesthesia and pain management</t>
  </si>
  <si>
    <t>on behalf of the pain service of the Oxford University Hospitals NHS Foundation Trust</t>
  </si>
  <si>
    <t>Notes:</t>
  </si>
  <si>
    <t>British Pain Society highest recommended dose is 120mg MED/day</t>
  </si>
  <si>
    <t>Drug drive limit is 209mg MED/day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</si>
  <si>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</si>
  <si>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</si>
  <si>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oxycodone MR</t>
  </si>
  <si>
    <t>The chart will populate to give the reduction</t>
  </si>
  <si>
    <t xml:space="preserve">  Oxycodone IR (mg)</t>
  </si>
  <si>
    <t xml:space="preserve">  dose</t>
  </si>
  <si>
    <t>Oxycodone IR = immediate release oxycodone e.g. OxyNorm, Shortec</t>
  </si>
  <si>
    <t>Oxycodone reduction every week - morning dose first</t>
  </si>
  <si>
    <t>IR dose</t>
  </si>
  <si>
    <t>Oxycodone</t>
  </si>
  <si>
    <t xml:space="preserve">  Actual reduction achieved</t>
  </si>
  <si>
    <t xml:space="preserve">  Oxycodone MR</t>
  </si>
  <si>
    <t xml:space="preserve">calculated </t>
  </si>
  <si>
    <t>(1/6 of total MR)</t>
  </si>
  <si>
    <t>and is generally 1/6 of the total MR dose (see column N)</t>
  </si>
  <si>
    <t>Insert date (e.g. 8/12/17) and current dose of oxycodone MR in red boxes</t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</si>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</sst>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Protection="1">
      <protection locked="0"/>
    </xf>
    <xf numFmtId="164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 applyAlignment="1">
      <alignment horizontal="center"/>
    </xf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C10" sqref="C10"/>
    </sheetView>
  </sheetViews>
  <sheetFormatPr defaultRowHeight="15" x14ac:dyDescent="0.25"/>
  <cols>
    <col min="1" max="1" width="13.140625" style="2" customWidth="1"/>
    <col min="2" max="2" width="1.7109375" customWidth="1"/>
    <col min="3" max="4" width="7.7109375" customWidth="1"/>
    <col min="5" max="5" width="2.28515625" customWidth="1"/>
    <col min="6" max="6" width="6.7109375" customWidth="1"/>
    <col min="7" max="7" width="11.5703125" customWidth="1"/>
    <col min="8" max="8" width="2.42578125" customWidth="1"/>
    <col min="9" max="9" width="6.7109375" customWidth="1"/>
    <col min="10" max="10" width="1.7109375" customWidth="1"/>
    <col min="11" max="11" width="7.7109375" customWidth="1"/>
    <col min="12" max="12" width="7" customWidth="1"/>
    <col min="13" max="13" width="9.140625" customWidth="1"/>
    <col min="14" max="14" width="13.140625" style="27" customWidth="1"/>
  </cols>
  <sheetData>
    <row r="1" spans="1:14" s="1" customFormat="1" ht="18.75" x14ac:dyDescent="0.3">
      <c r="G1" s="26" t="s">
        <v>20</v>
      </c>
      <c r="N1" s="27"/>
    </row>
    <row r="2" spans="1:14" s="6" customFormat="1" x14ac:dyDescent="0.25">
      <c r="F2" s="7"/>
      <c r="N2" s="27"/>
    </row>
    <row r="3" spans="1:14" s="6" customFormat="1" ht="15.75" x14ac:dyDescent="0.25">
      <c r="G3" s="9" t="s">
        <v>28</v>
      </c>
      <c r="N3" s="27"/>
    </row>
    <row r="4" spans="1:14" s="6" customFormat="1" ht="15.75" x14ac:dyDescent="0.25">
      <c r="G4" s="10" t="s">
        <v>16</v>
      </c>
      <c r="N4" s="27"/>
    </row>
    <row r="5" spans="1:14" s="6" customFormat="1" x14ac:dyDescent="0.25">
      <c r="G5" s="11" t="s">
        <v>5</v>
      </c>
      <c r="N5" s="27"/>
    </row>
    <row r="6" spans="1:14" s="6" customFormat="1" x14ac:dyDescent="0.25">
      <c r="F6" s="7"/>
      <c r="N6" s="27"/>
    </row>
    <row r="7" spans="1:14" x14ac:dyDescent="0.25">
      <c r="K7" s="23" t="s">
        <v>23</v>
      </c>
      <c r="L7" s="23"/>
      <c r="M7" s="23"/>
      <c r="N7" s="28" t="s">
        <v>25</v>
      </c>
    </row>
    <row r="8" spans="1:14" ht="15.75" x14ac:dyDescent="0.25">
      <c r="A8" s="3"/>
      <c r="B8" s="4"/>
      <c r="C8" s="25" t="s">
        <v>6</v>
      </c>
      <c r="D8" s="4"/>
      <c r="E8" s="4"/>
      <c r="F8" s="25" t="s">
        <v>17</v>
      </c>
      <c r="G8" s="4"/>
      <c r="H8" s="4"/>
      <c r="I8" s="4" t="s">
        <v>0</v>
      </c>
      <c r="J8" s="4"/>
      <c r="K8" s="23" t="s">
        <v>24</v>
      </c>
      <c r="L8" s="24"/>
      <c r="M8" s="23" t="s">
        <v>22</v>
      </c>
      <c r="N8" s="28" t="s">
        <v>21</v>
      </c>
    </row>
    <row r="9" spans="1:14" s="19" customFormat="1" ht="14.25" x14ac:dyDescent="0.25">
      <c r="A9" s="20"/>
      <c r="C9" s="19" t="s">
        <v>1</v>
      </c>
      <c r="D9" s="19" t="s">
        <v>2</v>
      </c>
      <c r="F9" s="19" t="s">
        <v>18</v>
      </c>
      <c r="G9" s="19" t="s">
        <v>3</v>
      </c>
      <c r="K9" s="23" t="s">
        <v>1</v>
      </c>
      <c r="L9" s="23" t="s">
        <v>2</v>
      </c>
      <c r="M9" s="23" t="s">
        <v>21</v>
      </c>
      <c r="N9" s="28" t="s">
        <v>26</v>
      </c>
    </row>
    <row r="10" spans="1:14" ht="15.75" x14ac:dyDescent="0.25">
      <c r="A10" s="13">
        <v>43077</v>
      </c>
      <c r="B10" s="8"/>
      <c r="C10" s="14">
        <v>100</v>
      </c>
      <c r="D10" s="14">
        <v>100</v>
      </c>
      <c r="E10" s="4"/>
      <c r="F10" s="15"/>
      <c r="G10" s="15"/>
      <c r="H10" s="4"/>
      <c r="I10" s="4">
        <f>2*(C10+D10+(F10*G10))</f>
        <v>400</v>
      </c>
      <c r="K10" s="16"/>
      <c r="L10" s="16"/>
      <c r="M10" s="16"/>
      <c r="N10" s="28">
        <f>SUM(C10:D10)/6</f>
        <v>33.333333333333336</v>
      </c>
    </row>
    <row r="11" spans="1:14" ht="15.75" x14ac:dyDescent="0.25">
      <c r="A11" s="3">
        <f>A10+7</f>
        <v>43084</v>
      </c>
      <c r="B11" s="4"/>
      <c r="C11" s="4">
        <f t="shared" ref="C11:D29" si="0">IF(C10-10&lt;0,0,C10-10)</f>
        <v>90</v>
      </c>
      <c r="D11" s="4">
        <f>D10+0</f>
        <v>100</v>
      </c>
      <c r="E11" s="4"/>
      <c r="F11" s="15"/>
      <c r="G11" s="15"/>
      <c r="H11" s="4"/>
      <c r="I11" s="4">
        <f t="shared" ref="I11:I30" si="1">2*(C11+D11+(F11*G11))</f>
        <v>380</v>
      </c>
      <c r="K11" s="16"/>
      <c r="L11" s="16"/>
      <c r="M11" s="16"/>
      <c r="N11" s="27">
        <f t="shared" ref="N11:N30" si="2">SUM(C11:D11)/6</f>
        <v>31.666666666666668</v>
      </c>
    </row>
    <row r="12" spans="1:14" ht="15.75" x14ac:dyDescent="0.25">
      <c r="A12" s="3">
        <f t="shared" ref="A12:A30" si="3">A11+7</f>
        <v>43091</v>
      </c>
      <c r="B12" s="4"/>
      <c r="C12" s="4">
        <f>IF(C11+0&lt;0,0,C11+0)</f>
        <v>90</v>
      </c>
      <c r="D12" s="4">
        <f t="shared" si="0"/>
        <v>90</v>
      </c>
      <c r="E12" s="4"/>
      <c r="F12" s="15"/>
      <c r="G12" s="15"/>
      <c r="H12" s="4"/>
      <c r="I12" s="4">
        <f t="shared" si="1"/>
        <v>360</v>
      </c>
      <c r="K12" s="16"/>
      <c r="L12" s="16"/>
      <c r="M12" s="16"/>
      <c r="N12" s="27">
        <f t="shared" si="2"/>
        <v>30</v>
      </c>
    </row>
    <row r="13" spans="1:14" ht="15.75" x14ac:dyDescent="0.25">
      <c r="A13" s="3">
        <f t="shared" si="3"/>
        <v>43098</v>
      </c>
      <c r="B13" s="4"/>
      <c r="C13" s="4">
        <f t="shared" si="0"/>
        <v>80</v>
      </c>
      <c r="D13" s="4">
        <f>IF(D12+0&lt;0,0,D12+0)</f>
        <v>90</v>
      </c>
      <c r="E13" s="4"/>
      <c r="F13" s="15"/>
      <c r="G13" s="15"/>
      <c r="H13" s="4"/>
      <c r="I13" s="4">
        <f t="shared" si="1"/>
        <v>340</v>
      </c>
      <c r="K13" s="16"/>
      <c r="L13" s="16"/>
      <c r="M13" s="16"/>
      <c r="N13" s="27">
        <f t="shared" si="2"/>
        <v>28.333333333333332</v>
      </c>
    </row>
    <row r="14" spans="1:14" ht="15.75" x14ac:dyDescent="0.25">
      <c r="A14" s="3">
        <f t="shared" si="3"/>
        <v>43105</v>
      </c>
      <c r="B14" s="4"/>
      <c r="C14" s="4">
        <f>IF(C13+0&lt;0,0,C13+0)</f>
        <v>80</v>
      </c>
      <c r="D14" s="4">
        <f t="shared" si="0"/>
        <v>80</v>
      </c>
      <c r="E14" s="4"/>
      <c r="F14" s="15"/>
      <c r="G14" s="15"/>
      <c r="H14" s="4"/>
      <c r="I14" s="4">
        <f t="shared" si="1"/>
        <v>320</v>
      </c>
      <c r="K14" s="16"/>
      <c r="L14" s="16"/>
      <c r="M14" s="16"/>
      <c r="N14" s="27">
        <f t="shared" si="2"/>
        <v>26.666666666666668</v>
      </c>
    </row>
    <row r="15" spans="1:14" ht="15.75" x14ac:dyDescent="0.25">
      <c r="A15" s="3">
        <f t="shared" si="3"/>
        <v>43112</v>
      </c>
      <c r="B15" s="4"/>
      <c r="C15" s="4">
        <f t="shared" si="0"/>
        <v>70</v>
      </c>
      <c r="D15" s="4">
        <f>IF(D14+0&lt;0,0,D14+0)</f>
        <v>80</v>
      </c>
      <c r="E15" s="4"/>
      <c r="F15" s="15"/>
      <c r="G15" s="15"/>
      <c r="H15" s="4"/>
      <c r="I15" s="4">
        <f t="shared" si="1"/>
        <v>300</v>
      </c>
      <c r="K15" s="16"/>
      <c r="L15" s="16"/>
      <c r="M15" s="16"/>
      <c r="N15" s="27">
        <f t="shared" si="2"/>
        <v>25</v>
      </c>
    </row>
    <row r="16" spans="1:14" ht="15.75" x14ac:dyDescent="0.25">
      <c r="A16" s="3">
        <f t="shared" si="3"/>
        <v>43119</v>
      </c>
      <c r="B16" s="4"/>
      <c r="C16" s="4">
        <f>IF(C15+0&lt;0,0,C15+0)</f>
        <v>70</v>
      </c>
      <c r="D16" s="4">
        <f t="shared" si="0"/>
        <v>70</v>
      </c>
      <c r="E16" s="4"/>
      <c r="F16" s="15"/>
      <c r="G16" s="15"/>
      <c r="H16" s="4"/>
      <c r="I16" s="4">
        <f t="shared" si="1"/>
        <v>280</v>
      </c>
      <c r="K16" s="16"/>
      <c r="L16" s="16"/>
      <c r="M16" s="16"/>
      <c r="N16" s="27">
        <f t="shared" si="2"/>
        <v>23.333333333333332</v>
      </c>
    </row>
    <row r="17" spans="1:14" ht="15.75" x14ac:dyDescent="0.25">
      <c r="A17" s="3">
        <f t="shared" si="3"/>
        <v>43126</v>
      </c>
      <c r="B17" s="4"/>
      <c r="C17" s="4">
        <f t="shared" si="0"/>
        <v>60</v>
      </c>
      <c r="D17" s="4">
        <f>IF(D16+0&lt;0,0,D16+0)</f>
        <v>70</v>
      </c>
      <c r="E17" s="4"/>
      <c r="F17" s="15"/>
      <c r="G17" s="15"/>
      <c r="H17" s="4"/>
      <c r="I17" s="4">
        <f t="shared" si="1"/>
        <v>260</v>
      </c>
      <c r="K17" s="16"/>
      <c r="L17" s="16"/>
      <c r="M17" s="16"/>
      <c r="N17" s="27">
        <f t="shared" si="2"/>
        <v>21.666666666666668</v>
      </c>
    </row>
    <row r="18" spans="1:14" ht="15.75" x14ac:dyDescent="0.25">
      <c r="A18" s="3">
        <f t="shared" si="3"/>
        <v>43133</v>
      </c>
      <c r="B18" s="4"/>
      <c r="C18" s="4">
        <f>IF(C17+0&lt;0,0,C17+0)</f>
        <v>60</v>
      </c>
      <c r="D18" s="4">
        <f t="shared" si="0"/>
        <v>60</v>
      </c>
      <c r="E18" s="4"/>
      <c r="F18" s="15"/>
      <c r="G18" s="15"/>
      <c r="H18" s="4"/>
      <c r="I18" s="4">
        <f t="shared" si="1"/>
        <v>240</v>
      </c>
      <c r="K18" s="16"/>
      <c r="L18" s="16"/>
      <c r="M18" s="16"/>
      <c r="N18" s="27">
        <f t="shared" si="2"/>
        <v>20</v>
      </c>
    </row>
    <row r="19" spans="1:14" ht="15.75" x14ac:dyDescent="0.25">
      <c r="A19" s="3">
        <f t="shared" si="3"/>
        <v>43140</v>
      </c>
      <c r="B19" s="4"/>
      <c r="C19" s="4">
        <f t="shared" si="0"/>
        <v>50</v>
      </c>
      <c r="D19" s="4">
        <f>IF(D18+0&lt;0,0,D18+0)</f>
        <v>60</v>
      </c>
      <c r="E19" s="4"/>
      <c r="F19" s="15"/>
      <c r="G19" s="15"/>
      <c r="H19" s="4"/>
      <c r="I19" s="4">
        <f t="shared" si="1"/>
        <v>220</v>
      </c>
      <c r="K19" s="16"/>
      <c r="L19" s="16"/>
      <c r="M19" s="16"/>
      <c r="N19" s="27">
        <f t="shared" si="2"/>
        <v>18.333333333333332</v>
      </c>
    </row>
    <row r="20" spans="1:14" ht="15.75" x14ac:dyDescent="0.25">
      <c r="A20" s="3">
        <f t="shared" si="3"/>
        <v>43147</v>
      </c>
      <c r="B20" s="4"/>
      <c r="C20" s="4">
        <f>IF(C19+0&lt;0,0,C19+0)</f>
        <v>50</v>
      </c>
      <c r="D20" s="4">
        <f t="shared" si="0"/>
        <v>50</v>
      </c>
      <c r="E20" s="4"/>
      <c r="F20" s="15"/>
      <c r="G20" s="15"/>
      <c r="H20" s="4"/>
      <c r="I20" s="4">
        <f t="shared" si="1"/>
        <v>200</v>
      </c>
      <c r="K20" s="16"/>
      <c r="L20" s="16"/>
      <c r="M20" s="16"/>
      <c r="N20" s="27">
        <f t="shared" si="2"/>
        <v>16.666666666666668</v>
      </c>
    </row>
    <row r="21" spans="1:14" ht="15.75" x14ac:dyDescent="0.25">
      <c r="A21" s="3">
        <f t="shared" si="3"/>
        <v>43154</v>
      </c>
      <c r="B21" s="4"/>
      <c r="C21" s="4">
        <f t="shared" si="0"/>
        <v>40</v>
      </c>
      <c r="D21" s="4">
        <f>IF(D20+0&lt;0,0,D20+0)</f>
        <v>50</v>
      </c>
      <c r="E21" s="4"/>
      <c r="F21" s="15"/>
      <c r="G21" s="15"/>
      <c r="H21" s="4"/>
      <c r="I21" s="4">
        <f t="shared" si="1"/>
        <v>180</v>
      </c>
      <c r="K21" s="16"/>
      <c r="L21" s="16"/>
      <c r="M21" s="16"/>
      <c r="N21" s="27">
        <f t="shared" si="2"/>
        <v>15</v>
      </c>
    </row>
    <row r="22" spans="1:14" ht="15.75" x14ac:dyDescent="0.25">
      <c r="A22" s="3">
        <f t="shared" si="3"/>
        <v>43161</v>
      </c>
      <c r="B22" s="4"/>
      <c r="C22" s="4">
        <f>IF(C21+0&lt;0,0,C21+0)</f>
        <v>40</v>
      </c>
      <c r="D22" s="4">
        <f t="shared" ref="D22:D30" si="4">IF(D21-10&lt;0,0,D21-10)</f>
        <v>40</v>
      </c>
      <c r="E22" s="4"/>
      <c r="F22" s="15"/>
      <c r="G22" s="15"/>
      <c r="H22" s="4"/>
      <c r="I22" s="4">
        <f t="shared" si="1"/>
        <v>160</v>
      </c>
      <c r="K22" s="16"/>
      <c r="L22" s="16"/>
      <c r="M22" s="16"/>
      <c r="N22" s="27">
        <f t="shared" si="2"/>
        <v>13.333333333333334</v>
      </c>
    </row>
    <row r="23" spans="1:14" ht="15.75" x14ac:dyDescent="0.25">
      <c r="A23" s="3">
        <f t="shared" si="3"/>
        <v>43168</v>
      </c>
      <c r="B23" s="4"/>
      <c r="C23" s="4">
        <f t="shared" si="0"/>
        <v>30</v>
      </c>
      <c r="D23" s="4">
        <f>IF(D22+0&lt;0,0,D22+0)</f>
        <v>40</v>
      </c>
      <c r="E23" s="4"/>
      <c r="F23" s="15"/>
      <c r="G23" s="15"/>
      <c r="H23" s="4"/>
      <c r="I23" s="4">
        <f t="shared" si="1"/>
        <v>140</v>
      </c>
      <c r="K23" s="16"/>
      <c r="L23" s="16"/>
      <c r="M23" s="16"/>
      <c r="N23" s="27">
        <f t="shared" si="2"/>
        <v>11.666666666666666</v>
      </c>
    </row>
    <row r="24" spans="1:14" ht="15.75" x14ac:dyDescent="0.25">
      <c r="A24" s="3">
        <f t="shared" si="3"/>
        <v>43175</v>
      </c>
      <c r="B24" s="4"/>
      <c r="C24" s="4">
        <f>IF(C23+0&lt;0,0,C23+0)</f>
        <v>30</v>
      </c>
      <c r="D24" s="4">
        <f t="shared" si="4"/>
        <v>30</v>
      </c>
      <c r="E24" s="4"/>
      <c r="F24" s="15"/>
      <c r="G24" s="15"/>
      <c r="H24" s="4"/>
      <c r="I24" s="4">
        <f t="shared" si="1"/>
        <v>120</v>
      </c>
      <c r="K24" s="16"/>
      <c r="L24" s="16"/>
      <c r="M24" s="16"/>
      <c r="N24" s="27">
        <f t="shared" si="2"/>
        <v>10</v>
      </c>
    </row>
    <row r="25" spans="1:14" ht="15.75" x14ac:dyDescent="0.25">
      <c r="A25" s="3">
        <f t="shared" si="3"/>
        <v>43182</v>
      </c>
      <c r="B25" s="4"/>
      <c r="C25" s="4">
        <f t="shared" si="0"/>
        <v>20</v>
      </c>
      <c r="D25" s="4">
        <f>IF(D24+0&lt;0,0,D24+0)</f>
        <v>30</v>
      </c>
      <c r="E25" s="4"/>
      <c r="F25" s="15"/>
      <c r="G25" s="15"/>
      <c r="H25" s="4"/>
      <c r="I25" s="4">
        <f t="shared" si="1"/>
        <v>100</v>
      </c>
      <c r="K25" s="16"/>
      <c r="L25" s="16"/>
      <c r="M25" s="16"/>
      <c r="N25" s="27">
        <f t="shared" si="2"/>
        <v>8.3333333333333339</v>
      </c>
    </row>
    <row r="26" spans="1:14" ht="15.75" x14ac:dyDescent="0.25">
      <c r="A26" s="3">
        <f t="shared" si="3"/>
        <v>43189</v>
      </c>
      <c r="B26" s="4"/>
      <c r="C26" s="4">
        <f>IF(C25+0&lt;0,0,C25+0)</f>
        <v>20</v>
      </c>
      <c r="D26" s="4">
        <f t="shared" si="4"/>
        <v>20</v>
      </c>
      <c r="E26" s="4"/>
      <c r="F26" s="15"/>
      <c r="G26" s="15"/>
      <c r="H26" s="4"/>
      <c r="I26" s="4">
        <f t="shared" si="1"/>
        <v>80</v>
      </c>
      <c r="K26" s="16"/>
      <c r="L26" s="16"/>
      <c r="M26" s="16"/>
      <c r="N26" s="27">
        <f t="shared" si="2"/>
        <v>6.666666666666667</v>
      </c>
    </row>
    <row r="27" spans="1:14" ht="15.75" x14ac:dyDescent="0.25">
      <c r="A27" s="3">
        <f t="shared" si="3"/>
        <v>43196</v>
      </c>
      <c r="B27" s="4"/>
      <c r="C27" s="4">
        <f t="shared" si="0"/>
        <v>10</v>
      </c>
      <c r="D27" s="4">
        <f>IF(D26+0&lt;0,0,D26+0)</f>
        <v>20</v>
      </c>
      <c r="E27" s="4"/>
      <c r="F27" s="15"/>
      <c r="G27" s="15"/>
      <c r="H27" s="4"/>
      <c r="I27" s="4">
        <f t="shared" si="1"/>
        <v>60</v>
      </c>
      <c r="K27" s="16"/>
      <c r="L27" s="16"/>
      <c r="M27" s="16"/>
      <c r="N27" s="27">
        <f t="shared" si="2"/>
        <v>5</v>
      </c>
    </row>
    <row r="28" spans="1:14" ht="15.75" x14ac:dyDescent="0.25">
      <c r="A28" s="3">
        <f t="shared" si="3"/>
        <v>43203</v>
      </c>
      <c r="B28" s="4"/>
      <c r="C28" s="4">
        <f>IF(C27+0&lt;0,0,C27+0)</f>
        <v>10</v>
      </c>
      <c r="D28" s="4">
        <f t="shared" si="4"/>
        <v>10</v>
      </c>
      <c r="E28" s="4"/>
      <c r="F28" s="15"/>
      <c r="G28" s="15"/>
      <c r="H28" s="4"/>
      <c r="I28" s="4">
        <f t="shared" si="1"/>
        <v>40</v>
      </c>
      <c r="K28" s="16"/>
      <c r="L28" s="16"/>
      <c r="M28" s="16"/>
      <c r="N28" s="27">
        <f t="shared" si="2"/>
        <v>3.3333333333333335</v>
      </c>
    </row>
    <row r="29" spans="1:14" ht="15.75" x14ac:dyDescent="0.25">
      <c r="A29" s="3">
        <f t="shared" si="3"/>
        <v>43210</v>
      </c>
      <c r="B29" s="4"/>
      <c r="C29" s="4">
        <f t="shared" si="0"/>
        <v>0</v>
      </c>
      <c r="D29" s="4">
        <f>IF(D28+0&lt;0,0,D28+0)</f>
        <v>10</v>
      </c>
      <c r="E29" s="4"/>
      <c r="F29" s="15"/>
      <c r="G29" s="15"/>
      <c r="H29" s="4"/>
      <c r="I29" s="4">
        <f t="shared" si="1"/>
        <v>20</v>
      </c>
      <c r="K29" s="16"/>
      <c r="L29" s="16"/>
      <c r="M29" s="16"/>
      <c r="N29" s="27">
        <f t="shared" si="2"/>
        <v>1.6666666666666667</v>
      </c>
    </row>
    <row r="30" spans="1:14" ht="15.75" x14ac:dyDescent="0.25">
      <c r="A30" s="3">
        <f t="shared" si="3"/>
        <v>43217</v>
      </c>
      <c r="B30" s="4"/>
      <c r="C30" s="4">
        <f>IF(C29+0&lt;0,0,C29+0)</f>
        <v>0</v>
      </c>
      <c r="D30" s="4">
        <f t="shared" si="4"/>
        <v>0</v>
      </c>
      <c r="E30" s="4"/>
      <c r="F30" s="15"/>
      <c r="G30" s="15"/>
      <c r="H30" s="4"/>
      <c r="I30" s="4">
        <f t="shared" si="1"/>
        <v>0</v>
      </c>
      <c r="K30" s="16"/>
      <c r="L30" s="16"/>
      <c r="M30" s="16"/>
      <c r="N30" s="27">
        <f t="shared" si="2"/>
        <v>0</v>
      </c>
    </row>
    <row r="31" spans="1:14" ht="15.75" x14ac:dyDescent="0.25">
      <c r="A31" s="3"/>
      <c r="B31" s="4"/>
      <c r="C31" s="4"/>
      <c r="D31" s="4"/>
      <c r="E31" s="4"/>
      <c r="F31" s="15"/>
      <c r="G31" s="15"/>
      <c r="H31" s="4"/>
      <c r="I31" s="4"/>
      <c r="K31" s="16"/>
      <c r="L31" s="16"/>
      <c r="M31" s="16"/>
    </row>
    <row r="32" spans="1:14" ht="15.75" x14ac:dyDescent="0.25">
      <c r="A32" s="3"/>
      <c r="B32" s="4"/>
      <c r="C32" s="4"/>
      <c r="D32" s="4"/>
      <c r="E32" s="4"/>
      <c r="F32" s="15"/>
      <c r="G32" s="15"/>
      <c r="H32" s="4"/>
      <c r="I32" s="4"/>
      <c r="K32" s="16"/>
      <c r="L32" s="16"/>
      <c r="M32" s="16"/>
    </row>
    <row r="33" spans="1:14" s="19" customFormat="1" ht="14.25" x14ac:dyDescent="0.25">
      <c r="A33" s="22" t="s">
        <v>10</v>
      </c>
      <c r="B33" s="19">
        <v>1</v>
      </c>
      <c r="C33" s="20" t="s">
        <v>4</v>
      </c>
      <c r="K33" s="21"/>
      <c r="L33" s="21"/>
      <c r="M33" s="21"/>
      <c r="N33" s="27"/>
    </row>
    <row r="34" spans="1:14" s="19" customFormat="1" ht="14.25" x14ac:dyDescent="0.25">
      <c r="A34" s="20"/>
      <c r="B34" s="19">
        <v>2</v>
      </c>
      <c r="C34" s="20" t="s">
        <v>11</v>
      </c>
      <c r="N34" s="27"/>
    </row>
    <row r="35" spans="1:14" s="19" customFormat="1" ht="14.25" x14ac:dyDescent="0.25">
      <c r="A35" s="20"/>
      <c r="B35" s="19">
        <v>3</v>
      </c>
      <c r="C35" s="20" t="s">
        <v>12</v>
      </c>
      <c r="D35" s="20"/>
      <c r="N35" s="27"/>
    </row>
    <row r="36" spans="1:14" s="5" customFormat="1" ht="14.25" x14ac:dyDescent="0.25">
      <c r="A36" s="12"/>
      <c r="D36" s="12"/>
      <c r="N36" s="27"/>
    </row>
    <row r="37" spans="1:14" s="19" customFormat="1" ht="14.25" x14ac:dyDescent="0.25">
      <c r="A37" s="20"/>
      <c r="B37" s="19">
        <v>4</v>
      </c>
      <c r="C37" s="20" t="s">
        <v>7</v>
      </c>
      <c r="D37" s="20"/>
      <c r="N37" s="27"/>
    </row>
    <row r="38" spans="1:14" s="19" customFormat="1" ht="14.25" x14ac:dyDescent="0.25">
      <c r="A38" s="20"/>
      <c r="B38" s="19">
        <v>5</v>
      </c>
      <c r="C38" s="19" t="s">
        <v>19</v>
      </c>
      <c r="D38" s="20"/>
      <c r="N38" s="27"/>
    </row>
    <row r="39" spans="1:14" s="5" customFormat="1" ht="14.25" x14ac:dyDescent="0.25">
      <c r="A39" s="12"/>
      <c r="D39" s="12"/>
      <c r="N39" s="27"/>
    </row>
    <row r="40" spans="1:14" s="19" customFormat="1" ht="14.25" x14ac:dyDescent="0.25">
      <c r="A40" s="20"/>
      <c r="B40" s="19">
        <v>6</v>
      </c>
      <c r="C40" s="20" t="s">
        <v>13</v>
      </c>
      <c r="N40" s="27"/>
    </row>
    <row r="41" spans="1:14" s="19" customFormat="1" ht="14.25" x14ac:dyDescent="0.25">
      <c r="A41" s="20"/>
      <c r="C41" s="19" t="s">
        <v>14</v>
      </c>
      <c r="N41" s="27"/>
    </row>
    <row r="42" spans="1:14" s="19" customFormat="1" ht="14.25" x14ac:dyDescent="0.25">
      <c r="A42" s="20"/>
      <c r="C42" s="29" t="s">
        <v>27</v>
      </c>
      <c r="N42" s="27"/>
    </row>
    <row r="43" spans="1:14" s="19" customFormat="1" ht="14.25" x14ac:dyDescent="0.25">
      <c r="A43" s="20"/>
      <c r="C43" s="20" t="s">
        <v>15</v>
      </c>
      <c r="N43" s="27"/>
    </row>
    <row r="44" spans="1:14" x14ac:dyDescent="0.25">
      <c r="A44" s="12"/>
      <c r="B44" s="5"/>
      <c r="C44" s="5"/>
      <c r="F44" s="5"/>
      <c r="G44" s="5"/>
      <c r="H44" s="5"/>
      <c r="J44" s="5"/>
      <c r="L44" s="5"/>
    </row>
    <row r="45" spans="1:14" x14ac:dyDescent="0.25">
      <c r="G45" s="17" t="s">
        <v>8</v>
      </c>
    </row>
    <row r="46" spans="1:14" x14ac:dyDescent="0.25">
      <c r="A46" s="12"/>
      <c r="B46" s="5"/>
      <c r="G46" s="17" t="s">
        <v>9</v>
      </c>
      <c r="H46" s="5"/>
      <c r="I46" s="5"/>
      <c r="J46" s="5"/>
      <c r="K46" s="5"/>
      <c r="L46" s="5"/>
    </row>
    <row r="47" spans="1:14" x14ac:dyDescent="0.25">
      <c r="C47" s="2"/>
      <c r="D47" s="18" t="s">
        <v>29</v>
      </c>
      <c r="G47" s="18" t="s">
        <v>30</v>
      </c>
      <c r="I47" s="18"/>
      <c r="J47" s="18"/>
      <c r="K47" s="18" t="s">
        <v>31</v>
      </c>
    </row>
    <row r="48" spans="1:14" x14ac:dyDescent="0.25">
      <c r="E48" s="18"/>
      <c r="F48" s="18"/>
      <c r="G48" s="18"/>
      <c r="H48" s="18"/>
      <c r="J48" s="18"/>
      <c r="K48" s="18"/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IM&amp;T Services</dc:creator>
  <cp:lastModifiedBy>Jane</cp:lastModifiedBy>
  <cp:lastPrinted>2016-07-23T17:35:34Z</cp:lastPrinted>
  <dcterms:created xsi:type="dcterms:W3CDTF">2016-04-07T14:20:14Z</dcterms:created>
  <dcterms:modified xsi:type="dcterms:W3CDTF">2017-12-08T14:19:01Z</dcterms:modified>
</cp:coreProperties>
</file>